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ate1904="1"/>
  <mc:AlternateContent xmlns:mc="http://schemas.openxmlformats.org/markup-compatibility/2006">
    <mc:Choice Requires="x15">
      <x15ac:absPath xmlns:x15ac="http://schemas.microsoft.com/office/spreadsheetml/2010/11/ac" url="/Users/robertnreinke/Desktop/From Desktop/MAIN FOLDER/Shakes SpreadSht/Order Forms/"/>
    </mc:Choice>
  </mc:AlternateContent>
  <xr:revisionPtr revIDLastSave="0" documentId="13_ncr:1_{D3513AA8-6865-C345-84F6-53D2488EEFC3}" xr6:coauthVersionLast="47" xr6:coauthVersionMax="47" xr10:uidLastSave="{00000000-0000-0000-0000-000000000000}"/>
  <bookViews>
    <workbookView xWindow="260" yWindow="680" windowWidth="25180" windowHeight="17240" tabRatio="500" xr2:uid="{00000000-000D-0000-FFFF-FFFF00000000}"/>
  </bookViews>
  <sheets>
    <sheet name="ShakesPL.prn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8" i="1"/>
  <c r="E26" i="1"/>
  <c r="E25" i="1"/>
  <c r="E21" i="1"/>
  <c r="E23" i="1"/>
  <c r="E19" i="1"/>
  <c r="E16" i="1"/>
  <c r="E13" i="1"/>
  <c r="E27" i="1"/>
  <c r="E28" i="1"/>
  <c r="E29" i="1"/>
  <c r="E30" i="1"/>
  <c r="E31" i="1"/>
  <c r="E32" i="1"/>
  <c r="E33" i="1"/>
  <c r="E34" i="1"/>
  <c r="E36" i="1"/>
  <c r="E37" i="1"/>
</calcChain>
</file>

<file path=xl/sharedStrings.xml><?xml version="1.0" encoding="utf-8"?>
<sst xmlns="http://schemas.openxmlformats.org/spreadsheetml/2006/main" count="76" uniqueCount="73">
  <si>
    <t>DATE SOLD:</t>
  </si>
  <si>
    <t>DATE PAID:</t>
  </si>
  <si>
    <t>DATE SHIPPED:</t>
  </si>
  <si>
    <t>TERMS:   Payment BEFORE shipment, unless other arrangements have been approved.</t>
  </si>
  <si>
    <t>TOTAL SUPPLIES--&gt;</t>
  </si>
  <si>
    <t>SOLD TO:</t>
  </si>
  <si>
    <t>SHIP TO:</t>
  </si>
  <si>
    <t>GRAND TOTAL--&gt;</t>
  </si>
  <si>
    <t>12oz. Copper</t>
  </si>
  <si>
    <t xml:space="preserve"> </t>
  </si>
  <si>
    <t>PRODUCT</t>
  </si>
  <si>
    <t>UNIT</t>
  </si>
  <si>
    <t>QTY</t>
  </si>
  <si>
    <t>SUB-TOTALS</t>
  </si>
  <si>
    <t>UPS  FEDEX  ABF  USPS  MbR  TRUCK  PICKED-UP</t>
  </si>
  <si>
    <t>SUBTOTAL:</t>
  </si>
  <si>
    <t>NAILS - Price is per square</t>
  </si>
  <si>
    <t>SHINGLES - sold in 1/2 sq. increments.   Price is per square.</t>
  </si>
  <si>
    <r>
      <t xml:space="preserve">REINKE SHAKES LT </t>
    </r>
    <r>
      <rPr>
        <b/>
        <sz val="11"/>
        <rFont val="Bookman"/>
      </rPr>
      <t>LIFETIME SHINGLES</t>
    </r>
  </si>
  <si>
    <r>
      <t xml:space="preserve">210  South 4th St.  Hebron NE 68370  </t>
    </r>
    <r>
      <rPr>
        <b/>
        <sz val="8"/>
        <rFont val="Verdana"/>
        <family val="2"/>
      </rPr>
      <t>www.ReinkeShakes.com</t>
    </r>
    <r>
      <rPr>
        <sz val="8"/>
        <rFont val="Verdana"/>
        <family val="2"/>
      </rPr>
      <t xml:space="preserve">     Reinke Shakes - div. of Jame Kari LLC</t>
    </r>
  </si>
  <si>
    <t>NEW SUBTOTAL:</t>
  </si>
  <si>
    <t>Discount details are on the "prices" page of our website.</t>
  </si>
  <si>
    <t>Additional item quantity:</t>
  </si>
  <si>
    <t>BALANCE DUE--&gt;</t>
  </si>
  <si>
    <t>Notes:</t>
  </si>
  <si>
    <t>AMOUNT PAID:</t>
  </si>
  <si>
    <t>For Nebr. POS sales tax 5.5%</t>
  </si>
  <si>
    <t>For Hebron POS sales tax 1.5%</t>
  </si>
  <si>
    <t xml:space="preserve">ONE COLOR LT SHINGLES            </t>
  </si>
  <si>
    <t xml:space="preserve">COPPER LT SHINGLES: 16oz </t>
  </si>
  <si>
    <t>MULTI COLOR LT SHINGLES</t>
  </si>
  <si>
    <t>Copper Nail Option: Bronze Ring-Shank</t>
  </si>
  <si>
    <t>NAILS - Coilated:</t>
  </si>
  <si>
    <t xml:space="preserve">SILVER </t>
  </si>
  <si>
    <t>Flashings can be installed with either flange down. Price is per 8 foot piece.</t>
  </si>
  <si>
    <t>Copper DRIP EDGE - 1.25" x 2.5"</t>
  </si>
  <si>
    <t xml:space="preserve">Aluminum DRIP EDGE - 1.25" x 2.5"   </t>
  </si>
  <si>
    <t>Copper RAKE EDGE - 1.25" x 2.5"</t>
  </si>
  <si>
    <t>Aluminum RAKE EDGE - 1.25" x 2.5"</t>
  </si>
  <si>
    <t xml:space="preserve">Aluminum WALL FLASHING 1.25" x 2.5"  </t>
  </si>
  <si>
    <t xml:space="preserve">Copper WALL FLASHING    1.25" x 2.5"  </t>
  </si>
  <si>
    <t>Item cost $</t>
  </si>
  <si>
    <t>DISCOUNT for 10% enter 10:</t>
  </si>
  <si>
    <t>Shipping and Factory Inquires 402-768-7251      Office 402-365-7521      Fax 402-768-6180</t>
  </si>
  <si>
    <r>
      <rPr>
        <sz val="9"/>
        <rFont val="Geneva"/>
        <family val="2"/>
        <charset val="1"/>
      </rPr>
      <t>(Stucco Embossed)</t>
    </r>
    <r>
      <rPr>
        <sz val="10"/>
        <rFont val="Geneva"/>
        <family val="2"/>
        <charset val="1"/>
      </rPr>
      <t xml:space="preserve">   $1100.00</t>
    </r>
  </si>
  <si>
    <t>SHIPPING COST -&gt;</t>
  </si>
  <si>
    <t>SHIPPING, CALL FOR CURRENT RATES, $30 Minimum:</t>
  </si>
  <si>
    <t>( Call 402-768-7251 )</t>
  </si>
  <si>
    <t>SEND U.S. funds;  Certified Check, Bank Money Order, Cashier's Check, or approved personal check.   Local taxes, if applicable, are the responsibility of the purchaser.   Shingles are sold in 1/2 sq. units.   1 Sq. = 100 sq.ft. OR 9.29 sq. meters.    Shipping class 50 on pallet.    Return fee = 10% plus freight.  No returns after 120 days.</t>
  </si>
  <si>
    <t>How did you learn of our products ?</t>
  </si>
  <si>
    <t>(must be hand nailed)    $50.00</t>
  </si>
  <si>
    <t>1.5" DD Zinc &amp; Coated    $26.00</t>
  </si>
  <si>
    <t>Copper Valley, per foot - $15.00</t>
  </si>
  <si>
    <t>120 degree (obtuse) $30.00</t>
  </si>
  <si>
    <t>90 degree   $30.00</t>
  </si>
  <si>
    <t>120 degree $30.00</t>
  </si>
  <si>
    <t xml:space="preserve"> Copper Snow Guard,       3.5" - $15.00</t>
  </si>
  <si>
    <t xml:space="preserve"> Aluminum Snow Guard,    3.5" - $6.00 </t>
  </si>
  <si>
    <t xml:space="preserve">  120 degree  $12.00</t>
  </si>
  <si>
    <t>90 degree   $12.00</t>
  </si>
  <si>
    <t xml:space="preserve"> 120 degree (obtuse) $12.00</t>
  </si>
  <si>
    <t>Aluminum Valley, per foot - $4.00</t>
  </si>
  <si>
    <t>-2.oo</t>
  </si>
  <si>
    <r>
      <t xml:space="preserve">PRICING DATE  2/1/2024     </t>
    </r>
    <r>
      <rPr>
        <b/>
        <i/>
        <sz val="10"/>
        <color indexed="17"/>
        <rFont val="Verdana"/>
        <family val="2"/>
      </rPr>
      <t xml:space="preserve"> Fill Green boxes, and</t>
    </r>
    <r>
      <rPr>
        <i/>
        <sz val="10"/>
        <color indexed="10"/>
        <rFont val="Verdana"/>
        <family val="2"/>
      </rPr>
      <t xml:space="preserve"> </t>
    </r>
    <r>
      <rPr>
        <b/>
        <i/>
        <sz val="10"/>
        <color indexed="12"/>
        <rFont val="Verdana"/>
        <family val="2"/>
      </rPr>
      <t>ONLY enter numbers in the blue cells.</t>
    </r>
  </si>
  <si>
    <t>_</t>
  </si>
  <si>
    <r>
      <rPr>
        <sz val="9"/>
        <rFont val="Geneva"/>
        <family val="2"/>
        <charset val="1"/>
      </rPr>
      <t>(Bare Natural Alum., Smooth)</t>
    </r>
    <r>
      <rPr>
        <sz val="10"/>
        <rFont val="Geneva"/>
        <family val="2"/>
        <charset val="1"/>
      </rPr>
      <t xml:space="preserve">    $355.00</t>
    </r>
  </si>
  <si>
    <r>
      <rPr>
        <sz val="9"/>
        <rFont val="Geneva"/>
        <family val="2"/>
        <charset val="1"/>
      </rPr>
      <t xml:space="preserve">       (Stucco Embossed) </t>
    </r>
    <r>
      <rPr>
        <sz val="10"/>
        <rFont val="Geneva"/>
        <family val="2"/>
        <charset val="1"/>
      </rPr>
      <t xml:space="preserve">    $430.00</t>
    </r>
  </si>
  <si>
    <t>Qty. discount 0%, 5%, 10%, 20%, or 30%. If applicable.</t>
  </si>
  <si>
    <r>
      <rPr>
        <b/>
        <sz val="10"/>
        <rFont val="Geneva"/>
        <family val="2"/>
      </rPr>
      <t>VALLEY</t>
    </r>
    <r>
      <rPr>
        <sz val="10"/>
        <rFont val="Geneva"/>
        <family val="2"/>
        <charset val="1"/>
      </rPr>
      <t xml:space="preserve"> - 16 inch wide flat coil, can also be used to make flashing.  In rolls up to 50 foot.   </t>
    </r>
  </si>
  <si>
    <r>
      <rPr>
        <b/>
        <sz val="10"/>
        <rFont val="Geneva"/>
        <family val="2"/>
      </rPr>
      <t>EDGE FLASHING</t>
    </r>
    <r>
      <rPr>
        <sz val="10"/>
        <rFont val="Geneva"/>
        <family val="2"/>
        <charset val="1"/>
      </rPr>
      <t xml:space="preserve"> - Color will match shingles, except cedar shake will get slate gray.</t>
    </r>
  </si>
  <si>
    <r>
      <rPr>
        <sz val="10"/>
        <color theme="1"/>
        <rFont val="Geneva"/>
        <family val="2"/>
      </rPr>
      <t xml:space="preserve">Enter Color: </t>
    </r>
    <r>
      <rPr>
        <sz val="10"/>
        <color theme="0" tint="-0.499984740745262"/>
        <rFont val="Geneva"/>
        <family val="2"/>
      </rPr>
      <t xml:space="preserve">      Silver,    Battalion Gray,    Cedar Shake,    Forest Green,    Prairie Gold,    Rustic Red,    Umber Brown,   Slate Gray,    Solid Copper.</t>
    </r>
  </si>
  <si>
    <t>Color</t>
  </si>
  <si>
    <r>
      <t xml:space="preserve"> </t>
    </r>
    <r>
      <rPr>
        <sz val="8"/>
        <rFont val="Geneva"/>
        <family val="2"/>
        <charset val="1"/>
      </rPr>
      <t xml:space="preserve"> (Cedar Shake) (Stucco Embossed) </t>
    </r>
    <r>
      <rPr>
        <sz val="10"/>
        <rFont val="Geneva"/>
        <family val="2"/>
        <charset val="1"/>
      </rPr>
      <t xml:space="preserve">  $530.00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</si>
</sst>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40">
    <font>
      <sz val="10"/>
      <name val="Verdana"/>
    </font>
    <font>
      <sz val="10"/>
      <name val="Geneva"/>
      <family val="2"/>
      <charset val="1"/>
    </font>
    <font>
      <b/>
      <sz val="10"/>
      <name val="Geneva"/>
      <family val="2"/>
      <charset val="1"/>
    </font>
    <font>
      <sz val="10"/>
      <color indexed="12"/>
      <name val="Geneva"/>
      <family val="2"/>
      <charset val="1"/>
    </font>
    <font>
      <sz val="10"/>
      <color indexed="8"/>
      <name val="Geneva"/>
      <family val="2"/>
      <charset val="1"/>
    </font>
    <font>
      <sz val="10"/>
      <color indexed="8"/>
      <name val="Verdana"/>
      <family val="2"/>
    </font>
    <font>
      <sz val="9"/>
      <name val="Geneva"/>
      <family val="2"/>
      <charset val="1"/>
    </font>
    <font>
      <sz val="9"/>
      <name val="Verdana"/>
      <family val="2"/>
    </font>
    <font>
      <sz val="10"/>
      <color indexed="58"/>
      <name val="Geneva"/>
      <family val="2"/>
      <charset val="1"/>
    </font>
    <font>
      <b/>
      <sz val="28"/>
      <name val="Bookman"/>
    </font>
    <font>
      <sz val="8"/>
      <name val="Verdana"/>
      <family val="2"/>
    </font>
    <font>
      <sz val="8"/>
      <name val="Geneva"/>
      <family val="2"/>
      <charset val="1"/>
    </font>
    <font>
      <b/>
      <sz val="11"/>
      <name val="Bookman"/>
    </font>
    <font>
      <i/>
      <sz val="10"/>
      <color indexed="10"/>
      <name val="Verdana"/>
      <family val="2"/>
    </font>
    <font>
      <b/>
      <sz val="8"/>
      <name val="Verdana"/>
      <family val="2"/>
    </font>
    <font>
      <b/>
      <i/>
      <sz val="10"/>
      <color indexed="17"/>
      <name val="Verdana"/>
      <family val="2"/>
    </font>
    <font>
      <b/>
      <i/>
      <sz val="10"/>
      <color indexed="12"/>
      <name val="Verdana"/>
      <family val="2"/>
    </font>
    <font>
      <sz val="9"/>
      <color indexed="17"/>
      <name val="Geneva"/>
      <family val="2"/>
      <charset val="1"/>
    </font>
    <font>
      <b/>
      <sz val="10"/>
      <color rgb="FF0000FF"/>
      <name val="Geneva"/>
      <family val="2"/>
      <charset val="1"/>
    </font>
    <font>
      <sz val="10"/>
      <color theme="1"/>
      <name val="Geneva"/>
      <family val="2"/>
      <charset val="1"/>
    </font>
    <font>
      <sz val="10"/>
      <color rgb="FF0000FF"/>
      <name val="Geneva"/>
      <family val="2"/>
      <charset val="1"/>
    </font>
    <font>
      <sz val="9"/>
      <color rgb="FF0000FF"/>
      <name val="Geneva"/>
      <family val="2"/>
      <charset val="1"/>
    </font>
    <font>
      <sz val="10"/>
      <color rgb="FFFF0000"/>
      <name val="Geneva"/>
      <family val="2"/>
      <charset val="1"/>
    </font>
    <font>
      <b/>
      <sz val="10"/>
      <color rgb="FF008000"/>
      <name val="Geneva"/>
      <family val="2"/>
      <charset val="1"/>
    </font>
    <font>
      <sz val="10"/>
      <color rgb="FF0000FF"/>
      <name val="Verdana"/>
      <family val="2"/>
    </font>
    <font>
      <b/>
      <sz val="9"/>
      <color rgb="FFFF0000"/>
      <name val="Geneva"/>
      <family val="2"/>
      <charset val="1"/>
    </font>
    <font>
      <b/>
      <sz val="10"/>
      <color rgb="FFFF0000"/>
      <name val="Verdana"/>
      <family val="2"/>
    </font>
    <font>
      <sz val="10"/>
      <color rgb="FF008000"/>
      <name val="Geneva"/>
      <family val="2"/>
      <charset val="1"/>
    </font>
    <font>
      <sz val="10"/>
      <color rgb="FF008000"/>
      <name val="Verdana"/>
      <family val="2"/>
    </font>
    <font>
      <sz val="8"/>
      <color rgb="FF008000"/>
      <name val="Geneva"/>
      <family val="2"/>
      <charset val="1"/>
    </font>
    <font>
      <sz val="10"/>
      <color rgb="FF0432FF"/>
      <name val="Verdana"/>
      <family val="2"/>
    </font>
    <font>
      <b/>
      <sz val="9"/>
      <color rgb="FF0000FF"/>
      <name val="Geneva"/>
      <family val="2"/>
      <charset val="1"/>
    </font>
    <font>
      <i/>
      <sz val="10"/>
      <color rgb="FFC20000"/>
      <name val="Verdana"/>
      <family val="2"/>
    </font>
    <font>
      <sz val="10"/>
      <color rgb="FF0432FF"/>
      <name val="Geneva"/>
      <family val="2"/>
      <charset val="1"/>
    </font>
    <font>
      <sz val="8"/>
      <color rgb="FF0000FF"/>
      <name val="Arial Narrow"/>
      <family val="2"/>
    </font>
    <font>
      <b/>
      <sz val="10"/>
      <name val="Geneva"/>
      <family val="2"/>
    </font>
    <font>
      <sz val="10"/>
      <color theme="0" tint="-0.499984740745262"/>
      <name val="Geneva"/>
      <family val="2"/>
    </font>
    <font>
      <sz val="10"/>
      <name val="Geneva"/>
      <family val="2"/>
    </font>
    <font>
      <sz val="10"/>
      <color theme="1"/>
      <name val="Geneva"/>
      <family val="2"/>
    </font>
    <font>
      <b/>
      <sz val="10"/>
      <color rgb="FF0432FF"/>
      <name val="Genev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8" fillId="0" borderId="1" xfId="0" applyFont="1" applyBorder="1"/>
    <xf numFmtId="0" fontId="19" fillId="0" borderId="1" xfId="0" applyFont="1" applyBorder="1" applyAlignment="1">
      <alignment horizontal="left"/>
    </xf>
    <xf numFmtId="0" fontId="10" fillId="0" borderId="1" xfId="0" applyFont="1" applyBorder="1"/>
    <xf numFmtId="0" fontId="20" fillId="0" borderId="1" xfId="0" applyFont="1" applyBorder="1" applyAlignment="1">
      <alignment horizontal="right"/>
    </xf>
    <xf numFmtId="0" fontId="8" fillId="0" borderId="1" xfId="0" applyFont="1" applyBorder="1"/>
    <xf numFmtId="0" fontId="21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right"/>
    </xf>
    <xf numFmtId="0" fontId="26" fillId="0" borderId="1" xfId="0" applyFont="1" applyBorder="1"/>
    <xf numFmtId="0" fontId="7" fillId="0" borderId="1" xfId="0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wrapText="1"/>
    </xf>
    <xf numFmtId="0" fontId="2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/>
    </xf>
    <xf numFmtId="1" fontId="20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5" fontId="24" fillId="0" borderId="1" xfId="0" applyNumberFormat="1" applyFont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 applyProtection="1">
      <alignment horizontal="right" vertical="center"/>
      <protection locked="0"/>
    </xf>
    <xf numFmtId="0" fontId="30" fillId="0" borderId="14" xfId="0" applyFont="1" applyBorder="1" applyAlignment="1" applyProtection="1">
      <alignment horizontal="left" vertical="top"/>
      <protection locked="0"/>
    </xf>
    <xf numFmtId="0" fontId="28" fillId="0" borderId="4" xfId="0" applyFont="1" applyBorder="1" applyProtection="1">
      <protection locked="0"/>
    </xf>
    <xf numFmtId="0" fontId="28" fillId="0" borderId="5" xfId="0" applyFont="1" applyBorder="1" applyAlignment="1" applyProtection="1">
      <alignment horizontal="right"/>
      <protection locked="0"/>
    </xf>
    <xf numFmtId="0" fontId="28" fillId="0" borderId="6" xfId="0" applyFont="1" applyBorder="1" applyAlignment="1" applyProtection="1">
      <alignment horizontal="left" vertical="top"/>
      <protection locked="0"/>
    </xf>
    <xf numFmtId="0" fontId="28" fillId="0" borderId="0" xfId="0" applyFont="1" applyProtection="1">
      <protection locked="0"/>
    </xf>
    <xf numFmtId="0" fontId="28" fillId="0" borderId="7" xfId="0" applyFont="1" applyBorder="1" applyAlignment="1" applyProtection="1">
      <alignment horizontal="right"/>
      <protection locked="0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8" fillId="0" borderId="10" xfId="0" applyFont="1" applyBorder="1" applyAlignment="1" applyProtection="1">
      <alignment horizontal="right"/>
      <protection locked="0"/>
    </xf>
    <xf numFmtId="0" fontId="30" fillId="0" borderId="14" xfId="0" applyFont="1" applyBorder="1" applyAlignment="1" applyProtection="1">
      <alignment horizontal="left" vertical="top" wrapText="1"/>
      <protection locked="0"/>
    </xf>
    <xf numFmtId="0" fontId="28" fillId="0" borderId="4" xfId="0" applyFont="1" applyBorder="1" applyAlignment="1" applyProtection="1">
      <alignment vertical="top"/>
      <protection locked="0"/>
    </xf>
    <xf numFmtId="0" fontId="28" fillId="0" borderId="5" xfId="0" applyFont="1" applyBorder="1" applyAlignment="1" applyProtection="1">
      <alignment horizontal="right" vertical="top"/>
      <protection locked="0"/>
    </xf>
    <xf numFmtId="0" fontId="28" fillId="0" borderId="6" xfId="0" applyFont="1" applyBorder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vertical="top"/>
      <protection locked="0"/>
    </xf>
    <xf numFmtId="0" fontId="28" fillId="0" borderId="7" xfId="0" applyFont="1" applyBorder="1" applyAlignment="1" applyProtection="1">
      <alignment horizontal="right" vertical="top"/>
      <protection locked="0"/>
    </xf>
    <xf numFmtId="0" fontId="28" fillId="0" borderId="6" xfId="0" applyFont="1" applyBorder="1" applyAlignment="1" applyProtection="1">
      <alignment vertical="top"/>
      <protection locked="0"/>
    </xf>
    <xf numFmtId="0" fontId="28" fillId="0" borderId="8" xfId="0" applyFont="1" applyBorder="1" applyAlignment="1" applyProtection="1">
      <alignment vertical="top"/>
      <protection locked="0"/>
    </xf>
    <xf numFmtId="0" fontId="28" fillId="0" borderId="9" xfId="0" applyFont="1" applyBorder="1" applyAlignment="1" applyProtection="1">
      <alignment vertical="top"/>
      <protection locked="0"/>
    </xf>
    <xf numFmtId="0" fontId="28" fillId="0" borderId="10" xfId="0" applyFont="1" applyBorder="1" applyAlignment="1" applyProtection="1">
      <alignment horizontal="right" vertical="top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27" fillId="0" borderId="8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right"/>
      <protection locked="0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4" fontId="34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/>
    </xf>
    <xf numFmtId="0" fontId="39" fillId="0" borderId="1" xfId="0" applyFont="1" applyBorder="1" applyAlignment="1" applyProtection="1">
      <alignment horizontal="center" vertical="center" wrapText="1"/>
      <protection locked="0"/>
    </xf>
    <xf numFmtId="165" fontId="31" fillId="0" borderId="2" xfId="0" applyNumberFormat="1" applyFont="1" applyBorder="1" applyAlignment="1" applyProtection="1">
      <alignment horizontal="center" wrapText="1"/>
      <protection locked="0"/>
    </xf>
    <xf numFmtId="165" fontId="31" fillId="0" borderId="3" xfId="0" applyNumberFormat="1" applyFont="1" applyBorder="1" applyAlignment="1" applyProtection="1">
      <alignment horizont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2" xfId="0" applyNumberFormat="1" applyFont="1" applyBorder="1" applyAlignment="1" applyProtection="1">
      <alignment horizontal="center" wrapText="1"/>
      <protection locked="0"/>
    </xf>
    <xf numFmtId="1" fontId="31" fillId="0" borderId="3" xfId="0" applyNumberFormat="1" applyFont="1" applyBorder="1" applyAlignment="1" applyProtection="1">
      <alignment horizontal="center" wrapText="1"/>
      <protection locked="0"/>
    </xf>
    <xf numFmtId="0" fontId="37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27" fillId="0" borderId="14" xfId="0" applyFont="1" applyBorder="1" applyAlignment="1" applyProtection="1">
      <alignment horizontal="left" vertical="top" wrapText="1"/>
      <protection locked="0"/>
    </xf>
    <xf numFmtId="0" fontId="27" fillId="0" borderId="5" xfId="0" applyFont="1" applyBorder="1" applyAlignment="1" applyProtection="1">
      <alignment horizontal="left" vertical="top" wrapText="1"/>
      <protection locked="0"/>
    </xf>
    <xf numFmtId="0" fontId="27" fillId="0" borderId="6" xfId="0" applyFont="1" applyBorder="1" applyAlignment="1" applyProtection="1">
      <alignment horizontal="left" vertical="top" wrapText="1"/>
      <protection locked="0"/>
    </xf>
    <xf numFmtId="0" fontId="27" fillId="0" borderId="7" xfId="0" applyFont="1" applyBorder="1" applyAlignment="1" applyProtection="1">
      <alignment horizontal="left" vertical="top" wrapText="1"/>
      <protection locked="0"/>
    </xf>
    <xf numFmtId="1" fontId="33" fillId="0" borderId="11" xfId="0" applyNumberFormat="1" applyFont="1" applyBorder="1" applyAlignment="1" applyProtection="1">
      <alignment horizontal="center"/>
      <protection locked="0"/>
    </xf>
    <xf numFmtId="1" fontId="33" fillId="0" borderId="1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showGridLines="0" tabSelected="1" view="pageLayout" topLeftCell="A4" zoomScale="150" zoomScaleNormal="150" zoomScalePageLayoutView="150" workbookViewId="0">
      <selection activeCell="B13" sqref="B13:B14"/>
    </sheetView>
  </sheetViews>
  <sheetFormatPr baseColWidth="10" defaultColWidth="10.6640625" defaultRowHeight="13"/>
  <cols>
    <col min="1" max="1" width="33.1640625" style="1" customWidth="1"/>
    <col min="2" max="2" width="5.1640625" style="1" customWidth="1"/>
    <col min="3" max="3" width="33.1640625" style="1" customWidth="1"/>
    <col min="4" max="4" width="5.33203125" style="1" customWidth="1"/>
    <col min="5" max="5" width="13" style="22" customWidth="1"/>
    <col min="6" max="16384" width="10.6640625" style="1"/>
  </cols>
  <sheetData>
    <row r="1" spans="1:5" ht="34" customHeight="1">
      <c r="A1" s="76" t="s">
        <v>18</v>
      </c>
      <c r="B1" s="77"/>
      <c r="C1" s="77"/>
      <c r="D1" s="77"/>
      <c r="E1" s="78"/>
    </row>
    <row r="2" spans="1:5" ht="13" customHeight="1">
      <c r="A2" s="71" t="s">
        <v>19</v>
      </c>
      <c r="B2" s="72"/>
      <c r="C2" s="72"/>
      <c r="D2" s="72"/>
      <c r="E2" s="73"/>
    </row>
    <row r="3" spans="1:5" ht="13" customHeight="1">
      <c r="A3" s="71" t="s">
        <v>43</v>
      </c>
      <c r="B3" s="72"/>
      <c r="C3" s="72"/>
      <c r="D3" s="72"/>
      <c r="E3" s="73"/>
    </row>
    <row r="4" spans="1:5" ht="13" customHeight="1">
      <c r="A4" s="79" t="s">
        <v>63</v>
      </c>
      <c r="B4" s="80"/>
      <c r="C4" s="80"/>
      <c r="D4" s="80"/>
      <c r="E4" s="81"/>
    </row>
    <row r="5" spans="1:5" ht="17" customHeight="1">
      <c r="A5" s="2" t="s">
        <v>10</v>
      </c>
      <c r="B5" s="2" t="s">
        <v>12</v>
      </c>
      <c r="C5" s="2" t="s">
        <v>11</v>
      </c>
      <c r="D5" s="2" t="s">
        <v>12</v>
      </c>
      <c r="E5" s="21" t="s">
        <v>13</v>
      </c>
    </row>
    <row r="6" spans="1:5" ht="16" customHeight="1">
      <c r="A6" s="82" t="s">
        <v>17</v>
      </c>
      <c r="B6" s="83"/>
      <c r="C6" s="83"/>
      <c r="D6" s="84"/>
      <c r="E6" s="21"/>
    </row>
    <row r="7" spans="1:5" ht="30" customHeight="1">
      <c r="A7" s="85" t="s">
        <v>70</v>
      </c>
      <c r="B7" s="86"/>
      <c r="C7" s="86"/>
      <c r="D7" s="87"/>
      <c r="E7" s="68" t="s">
        <v>71</v>
      </c>
    </row>
    <row r="8" spans="1:5" ht="14" customHeight="1">
      <c r="A8" s="19" t="s">
        <v>33</v>
      </c>
      <c r="B8" s="69">
        <v>0</v>
      </c>
      <c r="C8" s="19" t="s">
        <v>28</v>
      </c>
      <c r="D8" s="69">
        <v>0</v>
      </c>
      <c r="E8" s="74">
        <f>B8*355+D8*430</f>
        <v>0</v>
      </c>
    </row>
    <row r="9" spans="1:5" ht="14" customHeight="1">
      <c r="A9" s="18" t="s">
        <v>65</v>
      </c>
      <c r="B9" s="70"/>
      <c r="C9" s="18" t="s">
        <v>66</v>
      </c>
      <c r="D9" s="70"/>
      <c r="E9" s="75"/>
    </row>
    <row r="10" spans="1:5" ht="14" customHeight="1">
      <c r="A10" s="19" t="s">
        <v>29</v>
      </c>
      <c r="B10" s="69">
        <v>0</v>
      </c>
      <c r="C10" s="19" t="s">
        <v>30</v>
      </c>
      <c r="D10" s="69">
        <v>0</v>
      </c>
      <c r="E10" s="74">
        <f>B10*1100+D10*530</f>
        <v>0</v>
      </c>
    </row>
    <row r="11" spans="1:5" ht="14" customHeight="1">
      <c r="A11" s="18" t="s">
        <v>44</v>
      </c>
      <c r="B11" s="70"/>
      <c r="C11" s="117" t="s">
        <v>72</v>
      </c>
      <c r="D11" s="70"/>
      <c r="E11" s="75"/>
    </row>
    <row r="12" spans="1:5" ht="14" customHeight="1">
      <c r="A12" s="88" t="s">
        <v>16</v>
      </c>
      <c r="B12" s="89"/>
      <c r="C12" s="89"/>
      <c r="D12" s="90"/>
      <c r="E12" s="28"/>
    </row>
    <row r="13" spans="1:5" ht="14" customHeight="1">
      <c r="A13" s="19" t="s">
        <v>31</v>
      </c>
      <c r="B13" s="69">
        <v>0</v>
      </c>
      <c r="C13" s="19" t="s">
        <v>32</v>
      </c>
      <c r="D13" s="69">
        <v>0</v>
      </c>
      <c r="E13" s="74">
        <f>B13*50+D13*26</f>
        <v>0</v>
      </c>
    </row>
    <row r="14" spans="1:5" ht="14" customHeight="1">
      <c r="A14" s="18" t="s">
        <v>50</v>
      </c>
      <c r="B14" s="70"/>
      <c r="C14" s="18" t="s">
        <v>51</v>
      </c>
      <c r="D14" s="70"/>
      <c r="E14" s="75"/>
    </row>
    <row r="15" spans="1:5" ht="14" customHeight="1">
      <c r="A15" s="97" t="s">
        <v>68</v>
      </c>
      <c r="B15" s="98"/>
      <c r="C15" s="98"/>
      <c r="D15" s="99"/>
      <c r="E15" s="29" t="s">
        <v>9</v>
      </c>
    </row>
    <row r="16" spans="1:5" s="3" customFormat="1" ht="14" customHeight="1">
      <c r="A16" s="16" t="s">
        <v>52</v>
      </c>
      <c r="B16" s="36">
        <v>0</v>
      </c>
      <c r="C16" s="16" t="s">
        <v>61</v>
      </c>
      <c r="D16" s="36">
        <v>0</v>
      </c>
      <c r="E16" s="31">
        <f>B16*15+D16*4</f>
        <v>0</v>
      </c>
    </row>
    <row r="17" spans="1:5" s="3" customFormat="1" ht="14" customHeight="1">
      <c r="A17" s="102" t="s">
        <v>69</v>
      </c>
      <c r="B17" s="103"/>
      <c r="C17" s="103"/>
      <c r="D17" s="104"/>
      <c r="E17" s="31"/>
    </row>
    <row r="18" spans="1:5" ht="14" customHeight="1">
      <c r="A18" s="91" t="s">
        <v>34</v>
      </c>
      <c r="B18" s="92"/>
      <c r="C18" s="92"/>
      <c r="D18" s="93"/>
      <c r="E18" s="30"/>
    </row>
    <row r="19" spans="1:5" ht="14" customHeight="1">
      <c r="A19" s="19" t="s">
        <v>35</v>
      </c>
      <c r="B19" s="100">
        <v>0</v>
      </c>
      <c r="C19" s="19" t="s">
        <v>36</v>
      </c>
      <c r="D19" s="100">
        <v>0</v>
      </c>
      <c r="E19" s="74">
        <f>B19*30+D19*12</f>
        <v>0</v>
      </c>
    </row>
    <row r="20" spans="1:5" ht="14" customHeight="1">
      <c r="A20" s="18" t="s">
        <v>53</v>
      </c>
      <c r="B20" s="101"/>
      <c r="C20" s="18" t="s">
        <v>60</v>
      </c>
      <c r="D20" s="101"/>
      <c r="E20" s="75"/>
    </row>
    <row r="21" spans="1:5" ht="14" customHeight="1">
      <c r="A21" s="19" t="s">
        <v>37</v>
      </c>
      <c r="B21" s="100">
        <v>0</v>
      </c>
      <c r="C21" s="19" t="s">
        <v>38</v>
      </c>
      <c r="D21" s="100">
        <v>0</v>
      </c>
      <c r="E21" s="74">
        <f>B21*30+D21*12</f>
        <v>0</v>
      </c>
    </row>
    <row r="22" spans="1:5" ht="14" customHeight="1">
      <c r="A22" s="18" t="s">
        <v>54</v>
      </c>
      <c r="B22" s="101"/>
      <c r="C22" s="18" t="s">
        <v>59</v>
      </c>
      <c r="D22" s="101"/>
      <c r="E22" s="75"/>
    </row>
    <row r="23" spans="1:5" ht="14" customHeight="1">
      <c r="A23" s="17" t="s">
        <v>40</v>
      </c>
      <c r="B23" s="100">
        <v>0</v>
      </c>
      <c r="C23" s="17" t="s">
        <v>39</v>
      </c>
      <c r="D23" s="100">
        <v>0</v>
      </c>
      <c r="E23" s="74">
        <f>B23*30+D23*12</f>
        <v>0</v>
      </c>
    </row>
    <row r="24" spans="1:5" ht="14" customHeight="1">
      <c r="A24" s="18" t="s">
        <v>55</v>
      </c>
      <c r="B24" s="101"/>
      <c r="C24" s="18" t="s">
        <v>58</v>
      </c>
      <c r="D24" s="101"/>
      <c r="E24" s="75"/>
    </row>
    <row r="25" spans="1:5" ht="14" customHeight="1">
      <c r="A25" s="3" t="s">
        <v>56</v>
      </c>
      <c r="B25" s="36">
        <v>0</v>
      </c>
      <c r="C25" s="3" t="s">
        <v>57</v>
      </c>
      <c r="D25" s="36">
        <v>0</v>
      </c>
      <c r="E25" s="31">
        <f>B25*15+D25*6</f>
        <v>0</v>
      </c>
    </row>
    <row r="26" spans="1:5" ht="14" customHeight="1">
      <c r="A26" s="34" t="s">
        <v>49</v>
      </c>
      <c r="B26" s="115"/>
      <c r="C26" s="116"/>
      <c r="D26" s="35" t="s">
        <v>62</v>
      </c>
      <c r="E26" s="31">
        <f>IF(ISBLANK(B26),0,-2)</f>
        <v>0</v>
      </c>
    </row>
    <row r="27" spans="1:5" ht="14" customHeight="1">
      <c r="A27" s="94" t="s">
        <v>15</v>
      </c>
      <c r="B27" s="95"/>
      <c r="C27" s="95"/>
      <c r="D27" s="96"/>
      <c r="E27" s="31">
        <f>SUM(E8:E26)</f>
        <v>0</v>
      </c>
    </row>
    <row r="28" spans="1:5" ht="14" customHeight="1">
      <c r="A28" s="67" t="s">
        <v>67</v>
      </c>
      <c r="B28" s="5"/>
      <c r="C28" s="24" t="s">
        <v>42</v>
      </c>
      <c r="D28" s="64">
        <v>0</v>
      </c>
      <c r="E28" s="20">
        <f>E27*D28/100</f>
        <v>0</v>
      </c>
    </row>
    <row r="29" spans="1:5" s="7" customFormat="1" ht="14" customHeight="1">
      <c r="A29" s="6" t="s">
        <v>21</v>
      </c>
      <c r="D29" s="15" t="s">
        <v>20</v>
      </c>
      <c r="E29" s="20">
        <f>E27-E28</f>
        <v>0</v>
      </c>
    </row>
    <row r="30" spans="1:5" ht="14" customHeight="1">
      <c r="A30" s="63" t="s">
        <v>22</v>
      </c>
      <c r="B30" s="36">
        <v>0</v>
      </c>
      <c r="C30" s="37" t="s">
        <v>41</v>
      </c>
      <c r="D30" s="66">
        <v>0</v>
      </c>
      <c r="E30" s="20">
        <f>D30*B30</f>
        <v>0</v>
      </c>
    </row>
    <row r="31" spans="1:5" ht="14" customHeight="1">
      <c r="A31" s="63" t="s">
        <v>22</v>
      </c>
      <c r="B31" s="36">
        <v>0</v>
      </c>
      <c r="C31" s="37" t="s">
        <v>41</v>
      </c>
      <c r="D31" s="66">
        <v>0</v>
      </c>
      <c r="E31" s="20">
        <f>D31*B31</f>
        <v>0</v>
      </c>
    </row>
    <row r="32" spans="1:5" ht="14" customHeight="1">
      <c r="A32" s="94" t="s">
        <v>4</v>
      </c>
      <c r="B32" s="95"/>
      <c r="C32" s="95"/>
      <c r="D32" s="96"/>
      <c r="E32" s="20">
        <f>E29+E30+E31</f>
        <v>0</v>
      </c>
    </row>
    <row r="33" spans="1:5" ht="14" customHeight="1">
      <c r="A33" s="27"/>
      <c r="B33" s="9"/>
      <c r="C33" s="10" t="s">
        <v>26</v>
      </c>
      <c r="D33" s="38">
        <v>0</v>
      </c>
      <c r="E33" s="20">
        <f>E32*D33/100</f>
        <v>0</v>
      </c>
    </row>
    <row r="34" spans="1:5" ht="14" customHeight="1">
      <c r="A34" s="11"/>
      <c r="B34" s="9"/>
      <c r="C34" s="10" t="s">
        <v>27</v>
      </c>
      <c r="D34" s="38">
        <v>0</v>
      </c>
      <c r="E34" s="20">
        <f>E32*D34/100</f>
        <v>0</v>
      </c>
    </row>
    <row r="35" spans="1:5" ht="14" customHeight="1">
      <c r="A35" s="11" t="s">
        <v>46</v>
      </c>
      <c r="B35" s="9"/>
      <c r="D35" s="26" t="s">
        <v>45</v>
      </c>
      <c r="E35" s="39">
        <v>0</v>
      </c>
    </row>
    <row r="36" spans="1:5" ht="14" customHeight="1">
      <c r="A36" s="33" t="s">
        <v>47</v>
      </c>
      <c r="B36" s="9"/>
      <c r="C36" s="4"/>
      <c r="D36" s="15" t="s">
        <v>7</v>
      </c>
      <c r="E36" s="25">
        <f>E32+E33+E34+E35</f>
        <v>0</v>
      </c>
    </row>
    <row r="37" spans="1:5" ht="14" customHeight="1">
      <c r="A37" s="8" t="s">
        <v>25</v>
      </c>
      <c r="B37" s="66">
        <v>0</v>
      </c>
      <c r="D37" s="14" t="s">
        <v>23</v>
      </c>
      <c r="E37" s="20">
        <f>E36-B37</f>
        <v>0</v>
      </c>
    </row>
    <row r="38" spans="1:5" ht="14" customHeight="1">
      <c r="A38" s="59" t="s">
        <v>0</v>
      </c>
      <c r="B38" s="59"/>
      <c r="C38" s="40" t="s">
        <v>5</v>
      </c>
      <c r="D38" s="41"/>
      <c r="E38" s="42"/>
    </row>
    <row r="39" spans="1:5" ht="14" customHeight="1">
      <c r="A39" s="60" t="s">
        <v>1</v>
      </c>
      <c r="B39" s="59"/>
      <c r="C39" s="43"/>
      <c r="D39" s="44"/>
      <c r="E39" s="45"/>
    </row>
    <row r="40" spans="1:5" ht="17" customHeight="1">
      <c r="A40" s="59" t="s">
        <v>2</v>
      </c>
      <c r="B40" s="60"/>
      <c r="C40" s="46"/>
      <c r="D40" s="47"/>
      <c r="E40" s="48"/>
    </row>
    <row r="41" spans="1:5" ht="21" customHeight="1">
      <c r="A41" s="32" t="s">
        <v>14</v>
      </c>
      <c r="B41" s="65" t="s">
        <v>64</v>
      </c>
      <c r="C41" s="49" t="s">
        <v>6</v>
      </c>
      <c r="D41" s="50"/>
      <c r="E41" s="51"/>
    </row>
    <row r="42" spans="1:5" ht="12" customHeight="1">
      <c r="A42" s="111" t="s">
        <v>24</v>
      </c>
      <c r="B42" s="112"/>
      <c r="C42" s="52"/>
      <c r="D42" s="53"/>
      <c r="E42" s="54"/>
    </row>
    <row r="43" spans="1:5" ht="6" hidden="1" customHeight="1">
      <c r="A43" s="113"/>
      <c r="B43" s="114"/>
      <c r="C43" s="55"/>
      <c r="D43" s="53"/>
      <c r="E43" s="54"/>
    </row>
    <row r="44" spans="1:5" ht="18" customHeight="1">
      <c r="A44" s="61"/>
      <c r="B44" s="62"/>
      <c r="C44" s="56"/>
      <c r="D44" s="57"/>
      <c r="E44" s="58"/>
    </row>
    <row r="45" spans="1:5" ht="14" customHeight="1">
      <c r="A45" s="110" t="s">
        <v>3</v>
      </c>
      <c r="B45" s="110"/>
      <c r="C45" s="110"/>
      <c r="D45" s="110"/>
      <c r="E45" s="110"/>
    </row>
    <row r="46" spans="1:5" ht="45" customHeight="1">
      <c r="A46" s="107" t="s">
        <v>48</v>
      </c>
      <c r="B46" s="108"/>
      <c r="C46" s="109"/>
      <c r="D46" s="109"/>
      <c r="E46" s="109"/>
    </row>
    <row r="47" spans="1:5" ht="15" hidden="1" customHeight="1">
      <c r="A47" s="105"/>
      <c r="B47" s="105"/>
      <c r="C47" s="106"/>
      <c r="D47" s="106"/>
      <c r="E47" s="106"/>
    </row>
    <row r="48" spans="1:5" ht="14" hidden="1">
      <c r="A48" s="4"/>
      <c r="B48" s="4"/>
      <c r="C48" s="4"/>
      <c r="D48" s="4"/>
      <c r="E48" s="15" t="s">
        <v>8</v>
      </c>
    </row>
    <row r="49" spans="1:5" s="13" customFormat="1" ht="13" hidden="1" customHeight="1">
      <c r="A49" s="12"/>
      <c r="B49" s="12"/>
      <c r="C49" s="12"/>
      <c r="D49" s="12"/>
      <c r="E49" s="23"/>
    </row>
  </sheetData>
  <sheetProtection sheet="1" objects="1" scenarios="1" selectLockedCells="1"/>
  <mergeCells count="35">
    <mergeCell ref="E13:E14"/>
    <mergeCell ref="A17:D17"/>
    <mergeCell ref="B13:B14"/>
    <mergeCell ref="A47:E47"/>
    <mergeCell ref="A46:E46"/>
    <mergeCell ref="A45:E45"/>
    <mergeCell ref="A42:B43"/>
    <mergeCell ref="E19:E20"/>
    <mergeCell ref="E21:E22"/>
    <mergeCell ref="E23:E24"/>
    <mergeCell ref="B26:C26"/>
    <mergeCell ref="D13:D14"/>
    <mergeCell ref="B19:B20"/>
    <mergeCell ref="B21:B22"/>
    <mergeCell ref="B23:B24"/>
    <mergeCell ref="D19:D20"/>
    <mergeCell ref="A12:D12"/>
    <mergeCell ref="A18:D18"/>
    <mergeCell ref="A32:D32"/>
    <mergeCell ref="A27:D27"/>
    <mergeCell ref="A15:D15"/>
    <mergeCell ref="D21:D22"/>
    <mergeCell ref="D23:D24"/>
    <mergeCell ref="A1:E1"/>
    <mergeCell ref="A3:E3"/>
    <mergeCell ref="A4:E4"/>
    <mergeCell ref="A6:D6"/>
    <mergeCell ref="A7:D7"/>
    <mergeCell ref="B10:B11"/>
    <mergeCell ref="D10:D11"/>
    <mergeCell ref="B8:B9"/>
    <mergeCell ref="D8:D9"/>
    <mergeCell ref="A2:E2"/>
    <mergeCell ref="E8:E9"/>
    <mergeCell ref="E10:E11"/>
  </mergeCells>
  <phoneticPr fontId="10" type="noConversion"/>
  <printOptions horizontalCentered="1" verticalCentered="1"/>
  <pageMargins left="0.5" right="0.5" top="0.6" bottom="0.4" header="0" footer="0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3" workbookViewId="0"/>
  </sheetViews>
  <sheetFormatPr baseColWidth="10" defaultRowHeight="13"/>
  <sheetData/>
  <phoneticPr fontId="10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/>
  <sheetData/>
  <phoneticPr fontId="10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ShakesPL.prn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Reinke</dc:creator>
  <cp:lastModifiedBy>Robert N Reinke</cp:lastModifiedBy>
  <cp:lastPrinted>2020-02-06T07:08:55Z</cp:lastPrinted>
  <dcterms:created xsi:type="dcterms:W3CDTF">2005-10-14T15:56:11Z</dcterms:created>
  <dcterms:modified xsi:type="dcterms:W3CDTF">2024-02-23T16:01:56Z</dcterms:modified>
</cp:coreProperties>
</file>